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0832336-E628-4520-8539-80E6F55F9A45}" xr6:coauthVersionLast="47" xr6:coauthVersionMax="47" xr10:uidLastSave="{00000000-0000-0000-0000-000000000000}"/>
  <bookViews>
    <workbookView xWindow="20" yWindow="110" windowWidth="19180" windowHeight="9970" tabRatio="814" xr2:uid="{00000000-000D-0000-FFFF-FFFF00000000}"/>
  </bookViews>
  <sheets>
    <sheet name="Piping BOM" sheetId="3" r:id="rId1"/>
    <sheet name="Calculation 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E13" i="2" s="1"/>
  <c r="D9" i="2"/>
  <c r="E9" i="2" s="1"/>
  <c r="E15" i="2"/>
  <c r="D15" i="2"/>
  <c r="D12" i="2"/>
  <c r="D11" i="2"/>
  <c r="D10" i="2"/>
  <c r="E10" i="2" s="1"/>
  <c r="D8" i="2"/>
  <c r="E8" i="2" s="1"/>
  <c r="D7" i="2"/>
  <c r="E7" i="2" s="1"/>
  <c r="F7" i="2" s="1"/>
  <c r="D6" i="2"/>
  <c r="E6" i="2" s="1"/>
  <c r="F6" i="2" s="1"/>
  <c r="F15" i="2" l="1"/>
  <c r="F13" i="2"/>
  <c r="F9" i="2"/>
  <c r="F10" i="2"/>
  <c r="F8" i="2"/>
</calcChain>
</file>

<file path=xl/sharedStrings.xml><?xml version="1.0" encoding="utf-8"?>
<sst xmlns="http://schemas.openxmlformats.org/spreadsheetml/2006/main" count="60" uniqueCount="50">
  <si>
    <t>Sl. No.</t>
  </si>
  <si>
    <t>Items</t>
  </si>
  <si>
    <t>Material</t>
  </si>
  <si>
    <t>Sch/Thck/Rating</t>
  </si>
  <si>
    <t>Tee</t>
  </si>
  <si>
    <t>END /FACING</t>
  </si>
  <si>
    <t>DIMENSION /DESIGN STD</t>
  </si>
  <si>
    <t>90 deg elbow</t>
  </si>
  <si>
    <t xml:space="preserve">  Pipe</t>
  </si>
  <si>
    <t>WNF</t>
  </si>
  <si>
    <t>BLF</t>
  </si>
  <si>
    <t>Gate valve</t>
  </si>
  <si>
    <t>3'' Mtl for loading</t>
  </si>
  <si>
    <t>Ball valve</t>
  </si>
  <si>
    <t>10" line</t>
  </si>
  <si>
    <t>pipe</t>
  </si>
  <si>
    <t>gasket</t>
  </si>
  <si>
    <t>Quantity</t>
  </si>
  <si>
    <t>Rev.</t>
  </si>
  <si>
    <t>Date</t>
  </si>
  <si>
    <t>Originator</t>
  </si>
  <si>
    <t>Checked</t>
  </si>
  <si>
    <t>Approved</t>
  </si>
  <si>
    <t>Description</t>
  </si>
  <si>
    <t>UoM  (M/NOS)</t>
  </si>
  <si>
    <t xml:space="preserve">Document Tittle : - Piping  Bill of Material (BOM) </t>
  </si>
  <si>
    <t xml:space="preserve">Size </t>
  </si>
  <si>
    <t>Page no :- 1 of 2</t>
  </si>
  <si>
    <t>Page no :- 2 of 2</t>
  </si>
  <si>
    <t>2"</t>
  </si>
  <si>
    <t>12"</t>
  </si>
  <si>
    <t>3/4"</t>
  </si>
  <si>
    <t>PIPE SEAMLESS</t>
  </si>
  <si>
    <t>ASTM A106 GR.B</t>
  </si>
  <si>
    <t>B-36.10</t>
  </si>
  <si>
    <t>BE</t>
  </si>
  <si>
    <t>PE</t>
  </si>
  <si>
    <t>M</t>
  </si>
  <si>
    <t>Coating</t>
  </si>
  <si>
    <t>Raw Steel Rs/kg</t>
  </si>
  <si>
    <t>Estimate Factor Override.</t>
  </si>
  <si>
    <t>Yes</t>
  </si>
  <si>
    <t>No</t>
  </si>
  <si>
    <t>Company name &amp; Logo</t>
  </si>
  <si>
    <t xml:space="preserve"> Piping  BOM for "Job No"</t>
  </si>
  <si>
    <t>JOB No : -</t>
  </si>
  <si>
    <t xml:space="preserve">JOB Description :- </t>
  </si>
  <si>
    <t>PMS Reference : EIL PMS (D1A)</t>
  </si>
  <si>
    <t xml:space="preserve">Prepared by :- </t>
  </si>
  <si>
    <t>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</si>
</sst>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6"/>
  <sheetViews>
    <sheetView tabSelected="1" zoomScale="85" zoomScaleNormal="85" zoomScaleSheetLayoutView="110" workbookViewId="0">
      <selection activeCell="E29" sqref="E29"/>
    </sheetView>
  </sheetViews>
  <sheetFormatPr defaultRowHeight="14.5" x14ac:dyDescent="0.35"/>
  <cols>
    <col min="1" max="1" width="7.26953125" style="2" customWidth="1"/>
    <col min="2" max="2" width="21.54296875" style="12" customWidth="1"/>
    <col min="3" max="3" width="12.453125" style="1" customWidth="1"/>
    <col min="4" max="4" width="15.81640625" style="1" bestFit="1" customWidth="1"/>
    <col min="5" max="5" width="28.7265625" style="1" customWidth="1"/>
    <col min="6" max="7" width="12.26953125" style="1" customWidth="1"/>
    <col min="8" max="8" width="12.26953125" style="2" customWidth="1"/>
    <col min="9" max="9" width="8.81640625" style="2" customWidth="1"/>
  </cols>
  <sheetData>
    <row r="2" spans="3:8" ht="15" customHeight="1" x14ac:dyDescent="0.35">
      <c r="C2" s="18" t="s">
        <v>43</v>
      </c>
      <c r="D2" s="18"/>
      <c r="E2" s="18"/>
      <c r="F2" s="18"/>
      <c r="G2" s="19" t="s">
        <v>27</v>
      </c>
      <c r="H2" s="20"/>
    </row>
    <row r="3" spans="3:8" ht="15" customHeight="1" x14ac:dyDescent="0.35">
      <c r="C3" s="18"/>
      <c r="D3" s="18"/>
      <c r="E3" s="18"/>
      <c r="F3" s="18"/>
      <c r="G3" s="20"/>
      <c r="H3" s="20"/>
    </row>
    <row r="4" spans="3:8" ht="15" customHeight="1" x14ac:dyDescent="0.35">
      <c r="C4" s="18"/>
      <c r="D4" s="18"/>
      <c r="E4" s="18"/>
      <c r="F4" s="18"/>
      <c r="G4" s="20"/>
      <c r="H4" s="20"/>
    </row>
    <row r="5" spans="3:8" ht="15" customHeight="1" x14ac:dyDescent="0.35">
      <c r="C5" s="18"/>
      <c r="D5" s="18"/>
      <c r="E5" s="18"/>
      <c r="F5" s="18"/>
      <c r="G5" s="20"/>
      <c r="H5" s="20"/>
    </row>
    <row r="8" spans="3:8" ht="15.5" x14ac:dyDescent="0.35">
      <c r="C8" s="21" t="s">
        <v>25</v>
      </c>
      <c r="D8" s="21"/>
      <c r="E8" s="21"/>
      <c r="F8" s="21"/>
      <c r="G8" s="21"/>
      <c r="H8" s="21"/>
    </row>
    <row r="9" spans="3:8" ht="15.5" x14ac:dyDescent="0.35">
      <c r="C9" s="21" t="s">
        <v>45</v>
      </c>
      <c r="D9" s="21"/>
      <c r="E9" s="21"/>
      <c r="F9" s="21"/>
      <c r="G9" s="21"/>
      <c r="H9" s="21"/>
    </row>
    <row r="10" spans="3:8" x14ac:dyDescent="0.35">
      <c r="C10" s="22" t="s">
        <v>46</v>
      </c>
      <c r="D10" s="22"/>
      <c r="E10" s="22"/>
      <c r="F10" s="22"/>
      <c r="G10" s="22"/>
      <c r="H10" s="22"/>
    </row>
    <row r="11" spans="3:8" x14ac:dyDescent="0.35">
      <c r="C11" s="16" t="s">
        <v>48</v>
      </c>
      <c r="D11" s="16"/>
      <c r="E11" s="16"/>
      <c r="F11" s="16"/>
      <c r="G11" s="16"/>
      <c r="H11" s="16"/>
    </row>
    <row r="12" spans="3:8" x14ac:dyDescent="0.35">
      <c r="C12" s="16" t="s">
        <v>47</v>
      </c>
      <c r="D12" s="16"/>
      <c r="E12" s="16"/>
      <c r="F12" s="16"/>
      <c r="G12" s="16"/>
      <c r="H12" s="16"/>
    </row>
    <row r="14" spans="3:8" x14ac:dyDescent="0.35">
      <c r="C14" s="9" t="s">
        <v>18</v>
      </c>
      <c r="D14" s="9" t="s">
        <v>19</v>
      </c>
      <c r="E14" s="9" t="s">
        <v>23</v>
      </c>
      <c r="F14" s="9" t="s">
        <v>20</v>
      </c>
      <c r="G14" s="9" t="s">
        <v>21</v>
      </c>
      <c r="H14" s="9" t="s">
        <v>22</v>
      </c>
    </row>
    <row r="15" spans="3:8" x14ac:dyDescent="0.35">
      <c r="C15" s="8"/>
      <c r="D15" s="10"/>
      <c r="E15" s="8"/>
      <c r="F15" s="8"/>
      <c r="G15" s="8"/>
      <c r="H15" s="8"/>
    </row>
    <row r="16" spans="3:8" x14ac:dyDescent="0.35">
      <c r="C16" s="8"/>
      <c r="D16" s="10"/>
      <c r="E16" s="8"/>
      <c r="F16" s="8"/>
      <c r="G16" s="8"/>
      <c r="H16" s="11"/>
    </row>
    <row r="17" spans="1:12" x14ac:dyDescent="0.35">
      <c r="C17" s="8"/>
      <c r="D17" s="10"/>
      <c r="E17" s="8"/>
      <c r="F17" s="8"/>
      <c r="G17" s="8"/>
      <c r="H17" s="11"/>
    </row>
    <row r="18" spans="1:12" x14ac:dyDescent="0.35">
      <c r="C18" s="8"/>
      <c r="D18" s="8"/>
      <c r="E18" s="8"/>
      <c r="F18" s="8"/>
      <c r="G18" s="8"/>
      <c r="H18" s="11"/>
    </row>
    <row r="19" spans="1:12" x14ac:dyDescent="0.35">
      <c r="C19" s="8"/>
      <c r="D19" s="8"/>
      <c r="E19" s="8"/>
      <c r="F19" s="8"/>
      <c r="G19" s="8"/>
      <c r="H19" s="11"/>
    </row>
    <row r="22" spans="1:12" ht="23.25" customHeight="1" x14ac:dyDescent="0.35">
      <c r="A22" s="17" t="s">
        <v>44</v>
      </c>
      <c r="B22" s="17"/>
      <c r="C22" s="17"/>
      <c r="D22" s="17"/>
      <c r="E22" s="17"/>
      <c r="F22" s="17"/>
      <c r="G22" s="17" t="s">
        <v>28</v>
      </c>
      <c r="H22" s="17"/>
      <c r="I22" s="17"/>
    </row>
    <row r="23" spans="1:12" s="3" customFormat="1" ht="43.5" customHeight="1" x14ac:dyDescent="0.35">
      <c r="A23" s="6" t="s">
        <v>0</v>
      </c>
      <c r="B23" s="5" t="s">
        <v>1</v>
      </c>
      <c r="C23" s="6" t="s">
        <v>26</v>
      </c>
      <c r="D23" s="5" t="s">
        <v>3</v>
      </c>
      <c r="E23" s="5" t="s">
        <v>2</v>
      </c>
      <c r="F23" s="6" t="s">
        <v>6</v>
      </c>
      <c r="G23" s="6" t="s">
        <v>5</v>
      </c>
      <c r="H23" s="6" t="s">
        <v>17</v>
      </c>
      <c r="I23" s="6" t="s">
        <v>24</v>
      </c>
      <c r="J23" s="15" t="s">
        <v>38</v>
      </c>
      <c r="K23" s="15" t="s">
        <v>39</v>
      </c>
      <c r="L23" s="15" t="s">
        <v>40</v>
      </c>
    </row>
    <row r="24" spans="1:12" s="4" customFormat="1" ht="30.75" customHeight="1" x14ac:dyDescent="0.35">
      <c r="A24" s="13">
        <v>1</v>
      </c>
      <c r="B24" s="14" t="s">
        <v>32</v>
      </c>
      <c r="C24" s="7" t="s">
        <v>30</v>
      </c>
      <c r="D24" s="11">
        <v>17.45</v>
      </c>
      <c r="E24" s="11" t="s">
        <v>33</v>
      </c>
      <c r="F24" s="11" t="s">
        <v>34</v>
      </c>
      <c r="G24" s="11" t="s">
        <v>35</v>
      </c>
      <c r="H24" s="7">
        <v>342</v>
      </c>
      <c r="I24" s="7" t="s">
        <v>37</v>
      </c>
      <c r="J24" s="11" t="s">
        <v>41</v>
      </c>
      <c r="K24" s="11">
        <v>70</v>
      </c>
      <c r="L24" s="11"/>
    </row>
    <row r="25" spans="1:12" ht="30.75" customHeight="1" x14ac:dyDescent="0.35">
      <c r="A25" s="13">
        <v>2</v>
      </c>
      <c r="B25" s="14" t="s">
        <v>32</v>
      </c>
      <c r="C25" s="11" t="s">
        <v>29</v>
      </c>
      <c r="D25" s="11" t="s">
        <v>49</v>
      </c>
      <c r="E25" s="11" t="s">
        <v>33</v>
      </c>
      <c r="F25" s="11" t="s">
        <v>34</v>
      </c>
      <c r="G25" s="11" t="s">
        <v>35</v>
      </c>
      <c r="H25" s="11">
        <v>12</v>
      </c>
      <c r="I25" s="7" t="s">
        <v>37</v>
      </c>
      <c r="J25" s="11" t="s">
        <v>42</v>
      </c>
      <c r="K25" s="11"/>
      <c r="L25" s="11"/>
    </row>
    <row r="26" spans="1:12" ht="30.75" customHeight="1" x14ac:dyDescent="0.35">
      <c r="A26" s="13">
        <v>3</v>
      </c>
      <c r="B26" s="14" t="s">
        <v>32</v>
      </c>
      <c r="C26" s="11" t="s">
        <v>31</v>
      </c>
      <c r="D26" s="11">
        <v>3.91</v>
      </c>
      <c r="E26" s="11" t="s">
        <v>33</v>
      </c>
      <c r="F26" s="11" t="s">
        <v>34</v>
      </c>
      <c r="G26" s="11" t="s">
        <v>36</v>
      </c>
      <c r="H26" s="11">
        <v>6</v>
      </c>
      <c r="I26" s="7" t="s">
        <v>37</v>
      </c>
      <c r="J26" s="11" t="s">
        <v>42</v>
      </c>
      <c r="K26" s="11"/>
      <c r="L26" s="11">
        <v>1.2</v>
      </c>
    </row>
  </sheetData>
  <mergeCells count="9">
    <mergeCell ref="C12:H12"/>
    <mergeCell ref="A22:F22"/>
    <mergeCell ref="G22:I22"/>
    <mergeCell ref="C2:F5"/>
    <mergeCell ref="G2:H5"/>
    <mergeCell ref="C8:H8"/>
    <mergeCell ref="C9:H9"/>
    <mergeCell ref="C11:H11"/>
    <mergeCell ref="C10:H10"/>
  </mergeCells>
  <phoneticPr fontId="6" type="noConversion"/>
  <pageMargins left="0.7" right="0.7" top="0.75" bottom="0.75" header="0.3" footer="0.3"/>
  <pageSetup scale="80" orientation="landscape" horizontalDpi="1200" verticalDpi="1200" r:id="rId1"/>
  <rowBreaks count="1" manualBreakCount="1">
    <brk id="21" max="16383" man="1"/>
  </rowBreaks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F15"/>
  <sheetViews>
    <sheetView workbookViewId="0">
      <selection activeCell="F14" sqref="F14"/>
    </sheetView>
  </sheetViews>
  <sheetFormatPr defaultRowHeight="14.5" x14ac:dyDescent="0.35"/>
  <cols>
    <col min="3" max="3" width="16.26953125" customWidth="1"/>
  </cols>
  <sheetData>
    <row r="5" spans="2:6" x14ac:dyDescent="0.35">
      <c r="C5" t="s">
        <v>12</v>
      </c>
    </row>
    <row r="6" spans="2:6" x14ac:dyDescent="0.35">
      <c r="C6" t="s">
        <v>8</v>
      </c>
      <c r="D6">
        <f>13*25+4.5*44+7.6*6+21.5*22+46.5*3</f>
        <v>1181.0999999999999</v>
      </c>
      <c r="E6">
        <f>D6*2%</f>
        <v>23.622</v>
      </c>
      <c r="F6">
        <f>D6+E6</f>
        <v>1204.722</v>
      </c>
    </row>
    <row r="7" spans="2:6" x14ac:dyDescent="0.35">
      <c r="C7" t="s">
        <v>7</v>
      </c>
      <c r="D7">
        <f>6*25+3*44+3*6</f>
        <v>300</v>
      </c>
      <c r="E7">
        <f>D7*5%</f>
        <v>15</v>
      </c>
      <c r="F7">
        <f>D7+E7</f>
        <v>315</v>
      </c>
    </row>
    <row r="8" spans="2:6" x14ac:dyDescent="0.35">
      <c r="C8" t="s">
        <v>4</v>
      </c>
      <c r="D8">
        <f>3*25</f>
        <v>75</v>
      </c>
      <c r="E8">
        <f>D8*3%</f>
        <v>2.25</v>
      </c>
      <c r="F8">
        <f>D8+E8</f>
        <v>77.25</v>
      </c>
    </row>
    <row r="9" spans="2:6" x14ac:dyDescent="0.35">
      <c r="C9" t="s">
        <v>9</v>
      </c>
      <c r="D9">
        <f>6*25+1*50+2*25</f>
        <v>250</v>
      </c>
      <c r="E9">
        <f>D9*4%</f>
        <v>10</v>
      </c>
      <c r="F9">
        <f>D9+E9</f>
        <v>260</v>
      </c>
    </row>
    <row r="10" spans="2:6" x14ac:dyDescent="0.35">
      <c r="C10" t="s">
        <v>10</v>
      </c>
      <c r="D10">
        <f>2*25</f>
        <v>50</v>
      </c>
      <c r="E10">
        <f>D10*5%</f>
        <v>2.5</v>
      </c>
      <c r="F10">
        <f>D10+E10</f>
        <v>52.5</v>
      </c>
    </row>
    <row r="11" spans="2:6" x14ac:dyDescent="0.35">
      <c r="C11" t="s">
        <v>11</v>
      </c>
      <c r="D11">
        <f>2*25</f>
        <v>50</v>
      </c>
    </row>
    <row r="12" spans="2:6" x14ac:dyDescent="0.35">
      <c r="C12" t="s">
        <v>13</v>
      </c>
      <c r="D12">
        <f>1*25</f>
        <v>25</v>
      </c>
    </row>
    <row r="13" spans="2:6" x14ac:dyDescent="0.35">
      <c r="C13" t="s">
        <v>16</v>
      </c>
      <c r="D13">
        <f>7*25+2*50+2*25</f>
        <v>325</v>
      </c>
      <c r="E13">
        <f>D13*2%</f>
        <v>6.5</v>
      </c>
      <c r="F13">
        <f>D13+E13</f>
        <v>331.5</v>
      </c>
    </row>
    <row r="15" spans="2:6" x14ac:dyDescent="0.35">
      <c r="B15" t="s">
        <v>14</v>
      </c>
      <c r="C15" t="s">
        <v>15</v>
      </c>
      <c r="D15">
        <f>17+5+8+9+72+98+650</f>
        <v>859</v>
      </c>
      <c r="E15">
        <f>D15*2%</f>
        <v>17.18</v>
      </c>
      <c r="F15">
        <f>D15+E15</f>
        <v>876.18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Piping BOM</vt:lpstr>
      <vt:lpstr>Calculation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2026-06-23T00:49:03Z</dcterms:modified>
</cp:coreProperties>
</file>